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Business_Planning\Regulatory Proceedings\CMP MPUC Annual Filing June\2022 Results\"/>
    </mc:Choice>
  </mc:AlternateContent>
  <xr:revisionPtr revIDLastSave="0" documentId="13_ncr:1_{577A1AAF-C4CA-4DFE-B0AC-DC13F120E4DD}" xr6:coauthVersionLast="47" xr6:coauthVersionMax="47" xr10:uidLastSave="{00000000-0000-0000-0000-000000000000}"/>
  <bookViews>
    <workbookView xWindow="-120" yWindow="-120" windowWidth="29040" windowHeight="15840" xr2:uid="{90276EDD-1E5E-419D-BD69-6DB441D9F1B7}"/>
  </bookViews>
  <sheets>
    <sheet name="OMPA-CMP-1-7 Attachmen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1" i="2"/>
  <c r="H12" i="2"/>
  <c r="H14" i="2"/>
  <c r="H29" i="2"/>
  <c r="E44" i="2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12" i="2"/>
  <c r="H16" i="2"/>
  <c r="H25" i="2"/>
  <c r="H34" i="2"/>
  <c r="H24" i="2"/>
  <c r="H10" i="2"/>
  <c r="H40" i="2"/>
  <c r="H36" i="2"/>
  <c r="H37" i="2"/>
  <c r="H31" i="2"/>
  <c r="H32" i="2"/>
  <c r="H27" i="2"/>
  <c r="H30" i="2"/>
  <c r="H41" i="2"/>
  <c r="H33" i="2"/>
  <c r="H20" i="2"/>
  <c r="H21" i="2"/>
  <c r="H23" i="2"/>
  <c r="H22" i="2"/>
  <c r="H19" i="2"/>
  <c r="H42" i="2"/>
  <c r="H15" i="2"/>
  <c r="H28" i="2"/>
  <c r="H13" i="2"/>
  <c r="H11" i="2"/>
  <c r="H35" i="2"/>
  <c r="H18" i="2"/>
  <c r="H17" i="2"/>
  <c r="H26" i="2"/>
  <c r="H43" i="2"/>
  <c r="H39" i="2"/>
  <c r="H38" i="2"/>
  <c r="H44" i="2" l="1"/>
</calcChain>
</file>

<file path=xl/sharedStrings.xml><?xml version="1.0" encoding="utf-8"?>
<sst xmlns="http://schemas.openxmlformats.org/spreadsheetml/2006/main" count="116" uniqueCount="64">
  <si>
    <t>Order Description</t>
  </si>
  <si>
    <t>ASC Cost</t>
  </si>
  <si>
    <t>Allocation</t>
  </si>
  <si>
    <t>CMP Cost</t>
  </si>
  <si>
    <t xml:space="preserve">ASC to CMP Smart Grid                   </t>
  </si>
  <si>
    <t xml:space="preserve">CMP Smart Grid                          </t>
  </si>
  <si>
    <t>Telecom Engineering - CMP Direct Support</t>
  </si>
  <si>
    <t xml:space="preserve">Ops and Governance - CMP                </t>
  </si>
  <si>
    <t xml:space="preserve">ASC Labor InterCo RC2J000066 to CMP     </t>
  </si>
  <si>
    <t xml:space="preserve">ASC Infra HW  General                   </t>
  </si>
  <si>
    <t xml:space="preserve">ASC Infra SW Maint                      </t>
  </si>
  <si>
    <t xml:space="preserve">ASC Perf.&amp; Budgets ASC                  </t>
  </si>
  <si>
    <t xml:space="preserve">Business Effectiveness - General        </t>
  </si>
  <si>
    <t xml:space="preserve">Business Transformation-General         </t>
  </si>
  <si>
    <t xml:space="preserve">Energy Control Systems - General        </t>
  </si>
  <si>
    <t xml:space="preserve">General Services Truck Telecom          </t>
  </si>
  <si>
    <t xml:space="preserve">Global Mobil Expen -Bus. Effectiveness  </t>
  </si>
  <si>
    <t xml:space="preserve">Global Mobil Expen -Telecommunications  </t>
  </si>
  <si>
    <t xml:space="preserve">Innovation Energy Smart Community-Int   </t>
  </si>
  <si>
    <t xml:space="preserve">Innovation NY - Internal                </t>
  </si>
  <si>
    <t xml:space="preserve">Innovation Ops - External               </t>
  </si>
  <si>
    <t xml:space="preserve">Innovation Ops- Internal                </t>
  </si>
  <si>
    <t xml:space="preserve">Innovation Smart Grid Planning-Internal </t>
  </si>
  <si>
    <t xml:space="preserve">IUMC OT Business Office                 </t>
  </si>
  <si>
    <t xml:space="preserve">Mgr Telecom - General                   </t>
  </si>
  <si>
    <t xml:space="preserve">Operations Technology - General         </t>
  </si>
  <si>
    <t xml:space="preserve">Ops and Governance - General            </t>
  </si>
  <si>
    <t xml:space="preserve">Ops Tech Projects &amp; Planning - General  </t>
  </si>
  <si>
    <t xml:space="preserve">OT IUMC Infrastructure                  </t>
  </si>
  <si>
    <t xml:space="preserve">SG-PT-Proj Performance &amp; Budgets        </t>
  </si>
  <si>
    <t xml:space="preserve">Smart Grid Planning - General           </t>
  </si>
  <si>
    <t xml:space="preserve">Telecom Engineering - General           </t>
  </si>
  <si>
    <t xml:space="preserve">Business Development Services           </t>
  </si>
  <si>
    <t xml:space="preserve">Global Mobil Expen -Electric Oper Exec  </t>
  </si>
  <si>
    <t xml:space="preserve">IUMC MM - Manage Logistics              </t>
  </si>
  <si>
    <t xml:space="preserve">Networks Performance &amp; Budgets          </t>
  </si>
  <si>
    <t>Technical Self Consumption</t>
  </si>
  <si>
    <t>Telecomm</t>
  </si>
  <si>
    <t>Direct</t>
  </si>
  <si>
    <t>Innovation</t>
  </si>
  <si>
    <t>Cyber Assurance and Compliance</t>
  </si>
  <si>
    <t>Infrastructure Hardware</t>
  </si>
  <si>
    <t>Infrastructure Software</t>
  </si>
  <si>
    <t>Performance &amp; Budgets</t>
  </si>
  <si>
    <t>Business Effectiveness</t>
  </si>
  <si>
    <t>General Services - Vehicle Telecomm</t>
  </si>
  <si>
    <t>Operations Technology</t>
  </si>
  <si>
    <t>Smart Grids</t>
  </si>
  <si>
    <t>Business Development</t>
  </si>
  <si>
    <t>Logistics</t>
  </si>
  <si>
    <t>Cost Type</t>
  </si>
  <si>
    <t>Alloc Type</t>
  </si>
  <si>
    <t>MA Formula</t>
  </si>
  <si>
    <t>IT Support</t>
  </si>
  <si>
    <t>Total</t>
  </si>
  <si>
    <t>Central Maine Power Company (CMP)</t>
  </si>
  <si>
    <t>2023 ISO New England Inc. Transmission, Markets and Services Tariff</t>
  </si>
  <si>
    <t>Docket No. ER20-2054</t>
  </si>
  <si>
    <t>Office of Public Advocate (OMPA)</t>
  </si>
  <si>
    <t>Page1</t>
  </si>
  <si>
    <t>OMPA-CMP-1-7 Attachment 1</t>
  </si>
  <si>
    <t>Emergency Mangement General Support</t>
  </si>
  <si>
    <t xml:space="preserve"> </t>
  </si>
  <si>
    <t>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</si>
</sst>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3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1" applyNumberFormat="1" applyFont="1"/>
    <xf numFmtId="9" fontId="5" fillId="0" borderId="0" xfId="2" applyFont="1"/>
    <xf numFmtId="164" fontId="5" fillId="0" borderId="0" xfId="0" applyNumberFormat="1" applyFont="1"/>
    <xf numFmtId="10" fontId="5" fillId="0" borderId="0" xfId="2" applyNumberFormat="1" applyFont="1"/>
    <xf numFmtId="164" fontId="5" fillId="0" borderId="1" xfId="1" applyNumberFormat="1" applyFont="1" applyBorder="1"/>
    <xf numFmtId="164" fontId="5" fillId="0" borderId="1" xfId="0" applyNumberFormat="1" applyFont="1" applyBorder="1"/>
    <xf numFmtId="43" fontId="5" fillId="0" borderId="0" xfId="1" applyFont="1"/>
    <xf numFmtId="43" fontId="5" fillId="0" borderId="0" xfId="0" applyNumberFormat="1" applyFont="1"/>
    <xf numFmtId="0" fontId="5" fillId="0" borderId="0" xfId="0" applyFont="1" applyFill="1"/>
    <xf numFmtId="0" fontId="2" fillId="0" borderId="0" xfId="0" applyFont="1" applyFill="1"/>
    <xf numFmtId="164" fontId="4" fillId="0" borderId="0" xfId="0" applyNumberFormat="1" applyFont="1" applyFill="1"/>
    <xf numFmtId="0" fontId="4" fillId="0" borderId="0" xfId="0" applyFont="1" applyFill="1"/>
    <xf numFmtId="164" fontId="4" fillId="0" borderId="0" xfId="1" applyNumberFormat="1" applyFont="1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164" fontId="6" fillId="0" borderId="0" xfId="0" applyNumberFormat="1" applyFont="1"/>
    <xf numFmtId="164" fontId="5" fillId="0" borderId="0" xfId="1" applyNumberFormat="1" applyFont="1" applyBorder="1"/>
    <xf numFmtId="10" fontId="5" fillId="0" borderId="0" xfId="2" applyNumberFormat="1" applyFont="1" applyBorder="1"/>
    <xf numFmtId="164" fontId="5" fillId="0" borderId="0" xfId="0" applyNumberFormat="1" applyFont="1" applyBorder="1"/>
  </cellXfs>
  <cellStyles count="4">
    <cellStyle name="Comma" xfId="1" builtinId="3"/>
    <cellStyle name="Normal" xfId="0" builtinId="0"/>
    <cellStyle name="Normal 4 2" xfId="3" xr:uid="{827553CD-4CCA-43FF-9046-E8E017564F0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0C1DE-BFDE-4B78-B2BB-D0D0C33FE716}">
  <sheetPr>
    <pageSetUpPr fitToPage="1"/>
  </sheetPr>
  <dimension ref="A1:K53"/>
  <sheetViews>
    <sheetView tabSelected="1" topLeftCell="A7" workbookViewId="0">
      <selection activeCell="A14" sqref="A14"/>
    </sheetView>
  </sheetViews>
  <sheetFormatPr defaultColWidth="8.7109375" defaultRowHeight="12.75" x14ac:dyDescent="0.2"/>
  <cols>
    <col min="1" max="1" width="4.5703125" style="3" customWidth="1"/>
    <col min="2" max="2" width="31.42578125" style="3" bestFit="1" customWidth="1"/>
    <col min="3" max="3" width="35" style="3" customWidth="1"/>
    <col min="4" max="4" width="3" style="3" customWidth="1"/>
    <col min="5" max="5" width="10.7109375" style="3" customWidth="1"/>
    <col min="6" max="6" width="11.140625" style="3" bestFit="1" customWidth="1"/>
    <col min="7" max="7" width="13.28515625" style="3" bestFit="1" customWidth="1"/>
    <col min="8" max="8" width="11.85546875" style="3" customWidth="1"/>
    <col min="9" max="9" width="12.28515625" style="3" customWidth="1"/>
    <col min="10" max="11" width="12.5703125" style="3" bestFit="1" customWidth="1"/>
    <col min="12" max="16384" width="8.7109375" style="3"/>
  </cols>
  <sheetData>
    <row r="1" spans="1:11" x14ac:dyDescent="0.2">
      <c r="E1" s="1" t="s">
        <v>55</v>
      </c>
    </row>
    <row r="2" spans="1:11" x14ac:dyDescent="0.2">
      <c r="E2" s="1" t="s">
        <v>56</v>
      </c>
    </row>
    <row r="3" spans="1:11" x14ac:dyDescent="0.2">
      <c r="E3" s="1" t="s">
        <v>57</v>
      </c>
    </row>
    <row r="4" spans="1:11" x14ac:dyDescent="0.2">
      <c r="E4" s="1" t="s">
        <v>58</v>
      </c>
    </row>
    <row r="5" spans="1:11" x14ac:dyDescent="0.2">
      <c r="E5" s="1" t="s">
        <v>60</v>
      </c>
    </row>
    <row r="6" spans="1:11" x14ac:dyDescent="0.2">
      <c r="I6" s="2" t="s">
        <v>59</v>
      </c>
    </row>
    <row r="9" spans="1:11" x14ac:dyDescent="0.2">
      <c r="B9" s="4" t="s">
        <v>50</v>
      </c>
      <c r="C9" s="4" t="s">
        <v>0</v>
      </c>
      <c r="E9" s="19" t="s">
        <v>1</v>
      </c>
      <c r="F9" s="19" t="s">
        <v>2</v>
      </c>
      <c r="G9" s="19" t="s">
        <v>51</v>
      </c>
      <c r="H9" s="19" t="s">
        <v>3</v>
      </c>
      <c r="I9" s="15"/>
      <c r="J9" s="15"/>
      <c r="K9" s="15"/>
    </row>
    <row r="10" spans="1:11" x14ac:dyDescent="0.2">
      <c r="A10" s="5">
        <v>1</v>
      </c>
      <c r="B10" s="3" t="s">
        <v>48</v>
      </c>
      <c r="C10" s="3" t="s">
        <v>32</v>
      </c>
      <c r="E10" s="6">
        <v>2359551.0900000003</v>
      </c>
      <c r="F10" s="9">
        <v>0.1837</v>
      </c>
      <c r="G10" s="9" t="s">
        <v>52</v>
      </c>
      <c r="H10" s="8">
        <f t="shared" ref="H10:H40" si="0">E10*F10</f>
        <v>433449.53523300006</v>
      </c>
      <c r="I10" s="17"/>
      <c r="J10" s="16"/>
      <c r="K10" s="16"/>
    </row>
    <row r="11" spans="1:11" x14ac:dyDescent="0.2">
      <c r="A11" s="5">
        <f>A10+1</f>
        <v>2</v>
      </c>
      <c r="B11" s="3" t="s">
        <v>44</v>
      </c>
      <c r="C11" s="3" t="s">
        <v>12</v>
      </c>
      <c r="E11" s="6">
        <v>195260.96000000031</v>
      </c>
      <c r="F11" s="9">
        <v>0.1837</v>
      </c>
      <c r="G11" s="9" t="s">
        <v>52</v>
      </c>
      <c r="H11" s="8">
        <f t="shared" si="0"/>
        <v>35869.438352000056</v>
      </c>
      <c r="I11" s="17"/>
      <c r="J11" s="16"/>
      <c r="K11" s="16"/>
    </row>
    <row r="12" spans="1:11" x14ac:dyDescent="0.2">
      <c r="A12" s="5">
        <f t="shared" ref="A12:A44" si="1">A11+1</f>
        <v>3</v>
      </c>
      <c r="B12" s="3" t="s">
        <v>44</v>
      </c>
      <c r="C12" s="3" t="s">
        <v>16</v>
      </c>
      <c r="E12" s="6">
        <v>-9886.130000000001</v>
      </c>
      <c r="F12" s="9">
        <v>0.1837</v>
      </c>
      <c r="G12" s="9" t="s">
        <v>52</v>
      </c>
      <c r="H12" s="8">
        <f t="shared" ref="H12" si="2">E12*F12</f>
        <v>-1816.0820810000002</v>
      </c>
      <c r="I12" s="17"/>
      <c r="J12" s="16"/>
      <c r="K12" s="16"/>
    </row>
    <row r="13" spans="1:11" x14ac:dyDescent="0.2">
      <c r="A13" s="5">
        <f>A12+1</f>
        <v>4</v>
      </c>
      <c r="B13" s="3" t="s">
        <v>44</v>
      </c>
      <c r="C13" s="3" t="s">
        <v>13</v>
      </c>
      <c r="E13" s="6">
        <v>-223.79000000000002</v>
      </c>
      <c r="F13" s="9">
        <v>0.1837</v>
      </c>
      <c r="G13" s="9" t="s">
        <v>52</v>
      </c>
      <c r="H13" s="8">
        <f t="shared" si="0"/>
        <v>-41.110223000000005</v>
      </c>
      <c r="I13" s="17"/>
      <c r="J13" s="16"/>
      <c r="K13" s="16"/>
    </row>
    <row r="14" spans="1:11" x14ac:dyDescent="0.2">
      <c r="A14" s="5">
        <f t="shared" si="1"/>
        <v>5</v>
      </c>
      <c r="B14" s="3" t="s">
        <v>40</v>
      </c>
      <c r="C14" s="3" t="s">
        <v>8</v>
      </c>
      <c r="E14" s="6">
        <v>180483.01</v>
      </c>
      <c r="F14" s="7">
        <v>1</v>
      </c>
      <c r="G14" s="7" t="s">
        <v>38</v>
      </c>
      <c r="H14" s="8">
        <f t="shared" ref="H14" si="3">E14*F14</f>
        <v>180483.01</v>
      </c>
      <c r="I14" s="17"/>
      <c r="J14" s="16"/>
      <c r="K14" s="16"/>
    </row>
    <row r="15" spans="1:11" x14ac:dyDescent="0.2">
      <c r="A15" s="5">
        <f t="shared" si="1"/>
        <v>6</v>
      </c>
      <c r="B15" s="3" t="s">
        <v>45</v>
      </c>
      <c r="C15" s="3" t="s">
        <v>15</v>
      </c>
      <c r="E15" s="6">
        <v>1440.08</v>
      </c>
      <c r="F15" s="9">
        <v>0.1837</v>
      </c>
      <c r="G15" s="9" t="s">
        <v>52</v>
      </c>
      <c r="H15" s="8">
        <f t="shared" si="0"/>
        <v>264.54269599999998</v>
      </c>
      <c r="I15" s="17"/>
      <c r="J15" s="16"/>
      <c r="K15" s="16"/>
    </row>
    <row r="16" spans="1:11" x14ac:dyDescent="0.2">
      <c r="A16" s="5">
        <f t="shared" si="1"/>
        <v>7</v>
      </c>
      <c r="B16" s="3" t="s">
        <v>53</v>
      </c>
      <c r="C16" s="3" t="s">
        <v>36</v>
      </c>
      <c r="E16" s="6">
        <v>13490550.98</v>
      </c>
      <c r="F16" s="9">
        <v>0.1837</v>
      </c>
      <c r="G16" s="9" t="s">
        <v>52</v>
      </c>
      <c r="H16" s="8">
        <f t="shared" si="0"/>
        <v>2478214.215026</v>
      </c>
      <c r="I16" s="17"/>
      <c r="J16" s="16"/>
      <c r="K16" s="16"/>
    </row>
    <row r="17" spans="1:11" x14ac:dyDescent="0.2">
      <c r="A17" s="5">
        <f t="shared" si="1"/>
        <v>8</v>
      </c>
      <c r="B17" s="3" t="s">
        <v>41</v>
      </c>
      <c r="C17" s="3" t="s">
        <v>9</v>
      </c>
      <c r="E17" s="6">
        <v>16167.12</v>
      </c>
      <c r="F17" s="9">
        <v>0.1837</v>
      </c>
      <c r="G17" s="9" t="s">
        <v>52</v>
      </c>
      <c r="H17" s="8">
        <f t="shared" si="0"/>
        <v>2969.8999440000002</v>
      </c>
      <c r="I17" s="17"/>
      <c r="J17" s="16"/>
      <c r="K17" s="16"/>
    </row>
    <row r="18" spans="1:11" x14ac:dyDescent="0.2">
      <c r="A18" s="5">
        <f t="shared" si="1"/>
        <v>9</v>
      </c>
      <c r="B18" s="3" t="s">
        <v>42</v>
      </c>
      <c r="C18" s="3" t="s">
        <v>10</v>
      </c>
      <c r="E18" s="6">
        <v>277.68</v>
      </c>
      <c r="F18" s="9">
        <v>0.1837</v>
      </c>
      <c r="G18" s="9" t="s">
        <v>52</v>
      </c>
      <c r="H18" s="8">
        <f t="shared" si="0"/>
        <v>51.009816000000001</v>
      </c>
      <c r="I18" s="17"/>
      <c r="J18" s="16"/>
      <c r="K18" s="16"/>
    </row>
    <row r="19" spans="1:11" x14ac:dyDescent="0.2">
      <c r="A19" s="5">
        <f t="shared" si="1"/>
        <v>10</v>
      </c>
      <c r="B19" s="3" t="s">
        <v>39</v>
      </c>
      <c r="C19" s="3" t="s">
        <v>18</v>
      </c>
      <c r="E19" s="6">
        <v>498257.68000000005</v>
      </c>
      <c r="F19" s="9">
        <v>0.1837</v>
      </c>
      <c r="G19" s="9" t="s">
        <v>52</v>
      </c>
      <c r="H19" s="8">
        <f t="shared" si="0"/>
        <v>91529.935816000012</v>
      </c>
      <c r="I19" s="17"/>
      <c r="J19" s="16"/>
      <c r="K19" s="16"/>
    </row>
    <row r="20" spans="1:11" x14ac:dyDescent="0.2">
      <c r="A20" s="5">
        <f t="shared" si="1"/>
        <v>11</v>
      </c>
      <c r="B20" s="3" t="s">
        <v>39</v>
      </c>
      <c r="C20" s="3" t="s">
        <v>22</v>
      </c>
      <c r="E20" s="6">
        <v>493209.96</v>
      </c>
      <c r="F20" s="9">
        <v>0.1837</v>
      </c>
      <c r="G20" s="9" t="s">
        <v>52</v>
      </c>
      <c r="H20" s="8">
        <f t="shared" si="0"/>
        <v>90602.669652000011</v>
      </c>
      <c r="I20" s="17"/>
      <c r="J20" s="16"/>
      <c r="K20" s="16"/>
    </row>
    <row r="21" spans="1:11" x14ac:dyDescent="0.2">
      <c r="A21" s="5">
        <f t="shared" si="1"/>
        <v>12</v>
      </c>
      <c r="B21" s="3" t="s">
        <v>39</v>
      </c>
      <c r="C21" s="3" t="s">
        <v>21</v>
      </c>
      <c r="E21" s="6">
        <v>275243.86999999994</v>
      </c>
      <c r="F21" s="9">
        <v>0.1837</v>
      </c>
      <c r="G21" s="9" t="s">
        <v>52</v>
      </c>
      <c r="H21" s="8">
        <f t="shared" si="0"/>
        <v>50562.298918999986</v>
      </c>
      <c r="I21" s="17"/>
      <c r="J21" s="16"/>
      <c r="K21" s="16"/>
    </row>
    <row r="22" spans="1:11" x14ac:dyDescent="0.2">
      <c r="A22" s="5">
        <f t="shared" si="1"/>
        <v>13</v>
      </c>
      <c r="B22" s="3" t="s">
        <v>39</v>
      </c>
      <c r="C22" s="3" t="s">
        <v>19</v>
      </c>
      <c r="E22" s="6">
        <v>168953.12</v>
      </c>
      <c r="F22" s="9">
        <v>0.1837</v>
      </c>
      <c r="G22" s="9" t="s">
        <v>52</v>
      </c>
      <c r="H22" s="8">
        <f t="shared" si="0"/>
        <v>31036.688144</v>
      </c>
      <c r="I22" s="17"/>
      <c r="J22" s="16"/>
      <c r="K22" s="16"/>
    </row>
    <row r="23" spans="1:11" x14ac:dyDescent="0.2">
      <c r="A23" s="5">
        <f t="shared" si="1"/>
        <v>14</v>
      </c>
      <c r="B23" s="3" t="s">
        <v>39</v>
      </c>
      <c r="C23" s="3" t="s">
        <v>20</v>
      </c>
      <c r="E23" s="6">
        <v>108865.09999999999</v>
      </c>
      <c r="F23" s="9">
        <v>0.1837</v>
      </c>
      <c r="G23" s="9" t="s">
        <v>52</v>
      </c>
      <c r="H23" s="8">
        <f t="shared" si="0"/>
        <v>19998.51887</v>
      </c>
      <c r="I23" s="17"/>
      <c r="J23" s="16"/>
      <c r="K23" s="16"/>
    </row>
    <row r="24" spans="1:11" x14ac:dyDescent="0.2">
      <c r="A24" s="5">
        <f t="shared" si="1"/>
        <v>15</v>
      </c>
      <c r="B24" s="3" t="s">
        <v>49</v>
      </c>
      <c r="C24" s="3" t="s">
        <v>34</v>
      </c>
      <c r="E24" s="6">
        <v>63313.529999999912</v>
      </c>
      <c r="F24" s="9">
        <v>0.1837</v>
      </c>
      <c r="G24" s="9" t="s">
        <v>52</v>
      </c>
      <c r="H24" s="8">
        <f t="shared" si="0"/>
        <v>11630.695460999985</v>
      </c>
      <c r="I24" s="17"/>
      <c r="J24" s="16"/>
      <c r="K24" s="16"/>
    </row>
    <row r="25" spans="1:11" x14ac:dyDescent="0.2">
      <c r="A25" s="5">
        <f t="shared" si="1"/>
        <v>16</v>
      </c>
      <c r="B25" s="3" t="s">
        <v>63</v>
      </c>
      <c r="C25" s="14" t="s">
        <v>61</v>
      </c>
      <c r="D25" s="3" t="s">
        <v>62</v>
      </c>
      <c r="E25" s="6">
        <v>2907055.82</v>
      </c>
      <c r="F25" s="9">
        <v>0.24329999999999999</v>
      </c>
      <c r="G25" s="9" t="s">
        <v>52</v>
      </c>
      <c r="H25" s="8">
        <f t="shared" si="0"/>
        <v>707286.68100599991</v>
      </c>
      <c r="I25" s="16"/>
      <c r="J25" s="16"/>
      <c r="K25" s="16"/>
    </row>
    <row r="26" spans="1:11" x14ac:dyDescent="0.2">
      <c r="A26" s="5">
        <f t="shared" si="1"/>
        <v>17</v>
      </c>
      <c r="B26" s="3" t="s">
        <v>63</v>
      </c>
      <c r="C26" s="3" t="s">
        <v>7</v>
      </c>
      <c r="E26" s="6">
        <v>752524.36999999988</v>
      </c>
      <c r="F26" s="7">
        <v>1</v>
      </c>
      <c r="G26" s="7" t="s">
        <v>38</v>
      </c>
      <c r="H26" s="8">
        <f t="shared" si="0"/>
        <v>752524.36999999988</v>
      </c>
      <c r="I26" s="18"/>
      <c r="J26" s="16"/>
      <c r="K26" s="16"/>
    </row>
    <row r="27" spans="1:11" x14ac:dyDescent="0.2">
      <c r="A27" s="5">
        <f t="shared" si="1"/>
        <v>18</v>
      </c>
      <c r="B27" s="3" t="s">
        <v>63</v>
      </c>
      <c r="C27" s="3" t="s">
        <v>26</v>
      </c>
      <c r="E27" s="6">
        <v>483826.71000000008</v>
      </c>
      <c r="F27" s="9">
        <v>0.1837</v>
      </c>
      <c r="G27" s="9" t="s">
        <v>52</v>
      </c>
      <c r="H27" s="8">
        <f t="shared" si="0"/>
        <v>88878.966627000016</v>
      </c>
      <c r="I27" s="17"/>
      <c r="J27" s="16"/>
      <c r="K27" s="16"/>
    </row>
    <row r="28" spans="1:11" x14ac:dyDescent="0.2">
      <c r="A28" s="5">
        <f t="shared" si="1"/>
        <v>19</v>
      </c>
      <c r="B28" s="3" t="s">
        <v>63</v>
      </c>
      <c r="C28" s="3" t="s">
        <v>14</v>
      </c>
      <c r="E28" s="6">
        <v>496779.83000000007</v>
      </c>
      <c r="F28" s="9">
        <v>0.1837</v>
      </c>
      <c r="G28" s="9" t="s">
        <v>52</v>
      </c>
      <c r="H28" s="8">
        <f t="shared" si="0"/>
        <v>91258.454771000019</v>
      </c>
      <c r="I28" s="17"/>
      <c r="J28" s="16"/>
      <c r="K28" s="16"/>
    </row>
    <row r="29" spans="1:11" x14ac:dyDescent="0.2">
      <c r="A29" s="5">
        <f t="shared" si="1"/>
        <v>20</v>
      </c>
      <c r="B29" s="3" t="s">
        <v>63</v>
      </c>
      <c r="C29" s="3" t="s">
        <v>33</v>
      </c>
      <c r="E29" s="6">
        <v>20265.54</v>
      </c>
      <c r="F29" s="9">
        <v>0.1837</v>
      </c>
      <c r="G29" s="9" t="s">
        <v>52</v>
      </c>
      <c r="H29" s="8">
        <f t="shared" ref="H29" si="4">E29*F29</f>
        <v>3722.7796980000003</v>
      </c>
      <c r="I29" s="17"/>
      <c r="J29" s="16"/>
      <c r="K29" s="16"/>
    </row>
    <row r="30" spans="1:11" x14ac:dyDescent="0.2">
      <c r="A30" s="5">
        <f t="shared" si="1"/>
        <v>21</v>
      </c>
      <c r="B30" s="3" t="s">
        <v>46</v>
      </c>
      <c r="C30" s="3" t="s">
        <v>25</v>
      </c>
      <c r="E30" s="6">
        <v>1861634.6799999995</v>
      </c>
      <c r="F30" s="9">
        <v>0.1837</v>
      </c>
      <c r="G30" s="9" t="s">
        <v>52</v>
      </c>
      <c r="H30" s="8">
        <f t="shared" si="0"/>
        <v>341982.2907159999</v>
      </c>
      <c r="I30" s="17"/>
      <c r="J30" s="16"/>
      <c r="K30" s="16"/>
    </row>
    <row r="31" spans="1:11" x14ac:dyDescent="0.2">
      <c r="A31" s="5">
        <f t="shared" si="1"/>
        <v>22</v>
      </c>
      <c r="B31" s="3" t="s">
        <v>46</v>
      </c>
      <c r="C31" s="3" t="s">
        <v>28</v>
      </c>
      <c r="E31" s="6">
        <v>865731.7900000005</v>
      </c>
      <c r="F31" s="9">
        <v>0.1837</v>
      </c>
      <c r="G31" s="9" t="s">
        <v>52</v>
      </c>
      <c r="H31" s="8">
        <f t="shared" si="0"/>
        <v>159034.9298230001</v>
      </c>
      <c r="I31" s="17"/>
      <c r="J31" s="16"/>
      <c r="K31" s="16"/>
    </row>
    <row r="32" spans="1:11" x14ac:dyDescent="0.2">
      <c r="A32" s="5">
        <f t="shared" si="1"/>
        <v>23</v>
      </c>
      <c r="B32" s="3" t="s">
        <v>46</v>
      </c>
      <c r="C32" s="3" t="s">
        <v>27</v>
      </c>
      <c r="E32" s="6">
        <v>513609.35999999975</v>
      </c>
      <c r="F32" s="9">
        <v>0.1837</v>
      </c>
      <c r="G32" s="9" t="s">
        <v>52</v>
      </c>
      <c r="H32" s="8">
        <f t="shared" si="0"/>
        <v>94350.039431999961</v>
      </c>
      <c r="I32" s="17"/>
      <c r="J32" s="16"/>
      <c r="K32" s="16"/>
    </row>
    <row r="33" spans="1:11" x14ac:dyDescent="0.2">
      <c r="A33" s="5">
        <f t="shared" si="1"/>
        <v>24</v>
      </c>
      <c r="B33" s="3" t="s">
        <v>46</v>
      </c>
      <c r="C33" s="3" t="s">
        <v>23</v>
      </c>
      <c r="E33" s="6">
        <v>5.73</v>
      </c>
      <c r="F33" s="9">
        <v>0.1837</v>
      </c>
      <c r="G33" s="9" t="s">
        <v>52</v>
      </c>
      <c r="H33" s="8">
        <f t="shared" si="0"/>
        <v>1.0526010000000001</v>
      </c>
      <c r="I33" s="17"/>
      <c r="J33" s="16"/>
      <c r="K33" s="16"/>
    </row>
    <row r="34" spans="1:11" x14ac:dyDescent="0.2">
      <c r="A34" s="5">
        <f t="shared" si="1"/>
        <v>25</v>
      </c>
      <c r="B34" s="3" t="s">
        <v>43</v>
      </c>
      <c r="C34" s="3" t="s">
        <v>35</v>
      </c>
      <c r="E34" s="6">
        <v>276006.57999999996</v>
      </c>
      <c r="F34" s="9">
        <v>0.1837</v>
      </c>
      <c r="G34" s="9" t="s">
        <v>52</v>
      </c>
      <c r="H34" s="8">
        <f t="shared" si="0"/>
        <v>50702.408745999994</v>
      </c>
      <c r="I34" s="17"/>
      <c r="J34" s="16"/>
      <c r="K34" s="16"/>
    </row>
    <row r="35" spans="1:11" x14ac:dyDescent="0.2">
      <c r="A35" s="5">
        <f t="shared" si="1"/>
        <v>26</v>
      </c>
      <c r="B35" s="3" t="s">
        <v>43</v>
      </c>
      <c r="C35" s="3" t="s">
        <v>11</v>
      </c>
      <c r="E35" s="6">
        <v>4450.4400000000005</v>
      </c>
      <c r="F35" s="9">
        <v>0.1837</v>
      </c>
      <c r="G35" s="9" t="s">
        <v>52</v>
      </c>
      <c r="H35" s="8">
        <f t="shared" si="0"/>
        <v>817.54582800000014</v>
      </c>
      <c r="I35" s="17"/>
      <c r="J35" s="16"/>
      <c r="K35" s="16"/>
    </row>
    <row r="36" spans="1:11" x14ac:dyDescent="0.2">
      <c r="A36" s="5">
        <f t="shared" si="1"/>
        <v>27</v>
      </c>
      <c r="B36" s="3" t="s">
        <v>47</v>
      </c>
      <c r="C36" s="3" t="s">
        <v>30</v>
      </c>
      <c r="E36" s="6">
        <v>229574.91</v>
      </c>
      <c r="F36" s="9">
        <v>0.1837</v>
      </c>
      <c r="G36" s="9" t="s">
        <v>52</v>
      </c>
      <c r="H36" s="8">
        <f t="shared" si="0"/>
        <v>42172.910967000003</v>
      </c>
      <c r="I36" s="17"/>
      <c r="J36" s="16"/>
      <c r="K36" s="16"/>
    </row>
    <row r="37" spans="1:11" x14ac:dyDescent="0.2">
      <c r="A37" s="5">
        <f t="shared" si="1"/>
        <v>28</v>
      </c>
      <c r="B37" s="3" t="s">
        <v>47</v>
      </c>
      <c r="C37" s="3" t="s">
        <v>29</v>
      </c>
      <c r="E37" s="6">
        <v>191429.22</v>
      </c>
      <c r="F37" s="9">
        <v>0.1837</v>
      </c>
      <c r="G37" s="9" t="s">
        <v>52</v>
      </c>
      <c r="H37" s="8">
        <f t="shared" si="0"/>
        <v>35165.547714</v>
      </c>
      <c r="I37" s="17"/>
      <c r="J37" s="16"/>
      <c r="K37" s="16"/>
    </row>
    <row r="38" spans="1:11" x14ac:dyDescent="0.2">
      <c r="A38" s="5">
        <f t="shared" si="1"/>
        <v>29</v>
      </c>
      <c r="B38" s="3" t="s">
        <v>47</v>
      </c>
      <c r="C38" s="3" t="s">
        <v>4</v>
      </c>
      <c r="E38" s="6">
        <v>2108.88</v>
      </c>
      <c r="F38" s="7">
        <v>1</v>
      </c>
      <c r="G38" s="7" t="s">
        <v>38</v>
      </c>
      <c r="H38" s="8">
        <f t="shared" si="0"/>
        <v>2108.88</v>
      </c>
      <c r="I38" s="18"/>
      <c r="J38" s="16"/>
      <c r="K38" s="16"/>
    </row>
    <row r="39" spans="1:11" x14ac:dyDescent="0.2">
      <c r="A39" s="5">
        <f t="shared" si="1"/>
        <v>30</v>
      </c>
      <c r="B39" s="3" t="s">
        <v>47</v>
      </c>
      <c r="C39" s="3" t="s">
        <v>5</v>
      </c>
      <c r="E39" s="6">
        <v>1818.0000000000002</v>
      </c>
      <c r="F39" s="7">
        <v>1</v>
      </c>
      <c r="G39" s="7" t="s">
        <v>38</v>
      </c>
      <c r="H39" s="8">
        <f t="shared" si="0"/>
        <v>1818.0000000000002</v>
      </c>
      <c r="I39" s="18"/>
      <c r="J39" s="16"/>
      <c r="K39" s="16"/>
    </row>
    <row r="40" spans="1:11" x14ac:dyDescent="0.2">
      <c r="A40" s="5">
        <f t="shared" si="1"/>
        <v>31</v>
      </c>
      <c r="B40" s="3" t="s">
        <v>37</v>
      </c>
      <c r="C40" s="3" t="s">
        <v>31</v>
      </c>
      <c r="E40" s="6">
        <v>493445.05999999912</v>
      </c>
      <c r="F40" s="9">
        <v>0.1837</v>
      </c>
      <c r="G40" s="9" t="s">
        <v>52</v>
      </c>
      <c r="H40" s="8">
        <f t="shared" si="0"/>
        <v>90645.857521999846</v>
      </c>
      <c r="I40" s="17"/>
      <c r="J40" s="16"/>
      <c r="K40" s="16"/>
    </row>
    <row r="41" spans="1:11" x14ac:dyDescent="0.2">
      <c r="A41" s="5">
        <f t="shared" si="1"/>
        <v>32</v>
      </c>
      <c r="B41" s="3" t="s">
        <v>37</v>
      </c>
      <c r="C41" s="3" t="s">
        <v>24</v>
      </c>
      <c r="E41" s="22">
        <v>164295.4499999999</v>
      </c>
      <c r="F41" s="23">
        <v>0.1837</v>
      </c>
      <c r="G41" s="23" t="s">
        <v>52</v>
      </c>
      <c r="H41" s="24">
        <f>E41*F41</f>
        <v>30181.07416499998</v>
      </c>
      <c r="I41" s="18"/>
      <c r="J41" s="16"/>
      <c r="K41" s="16"/>
    </row>
    <row r="42" spans="1:11" x14ac:dyDescent="0.2">
      <c r="A42" s="5">
        <f t="shared" si="1"/>
        <v>33</v>
      </c>
      <c r="B42" s="3" t="s">
        <v>37</v>
      </c>
      <c r="C42" s="3" t="s">
        <v>17</v>
      </c>
      <c r="E42" s="6">
        <v>112821.83</v>
      </c>
      <c r="F42" s="9">
        <v>0.1837</v>
      </c>
      <c r="G42" s="9" t="s">
        <v>52</v>
      </c>
      <c r="H42" s="8">
        <f>E42*F42</f>
        <v>20725.370171000002</v>
      </c>
      <c r="I42" s="18"/>
      <c r="J42" s="16"/>
      <c r="K42" s="16"/>
    </row>
    <row r="43" spans="1:11" x14ac:dyDescent="0.2">
      <c r="A43" s="5">
        <f t="shared" si="1"/>
        <v>34</v>
      </c>
      <c r="B43" s="3" t="s">
        <v>37</v>
      </c>
      <c r="C43" s="3" t="s">
        <v>6</v>
      </c>
      <c r="E43" s="10">
        <v>1059.3599999998987</v>
      </c>
      <c r="F43" s="7">
        <v>1</v>
      </c>
      <c r="G43" s="7" t="s">
        <v>38</v>
      </c>
      <c r="H43" s="11">
        <f>E43*F43</f>
        <v>1059.3599999998987</v>
      </c>
      <c r="I43" s="18"/>
      <c r="J43" s="16"/>
      <c r="K43" s="16"/>
    </row>
    <row r="44" spans="1:11" x14ac:dyDescent="0.2">
      <c r="A44" s="5">
        <f t="shared" si="1"/>
        <v>35</v>
      </c>
      <c r="B44" s="20" t="s">
        <v>54</v>
      </c>
      <c r="E44" s="8">
        <f>SUM(E10:E43)</f>
        <v>27219907.82</v>
      </c>
      <c r="H44" s="21">
        <f>SUM(H10:H43)</f>
        <v>5939241.7854119996</v>
      </c>
      <c r="I44" s="16"/>
      <c r="J44" s="16"/>
      <c r="K44" s="16"/>
    </row>
    <row r="45" spans="1:11" x14ac:dyDescent="0.2">
      <c r="H45" s="14"/>
      <c r="I45" s="14"/>
      <c r="J45" s="14"/>
      <c r="K45" s="14"/>
    </row>
    <row r="46" spans="1:11" x14ac:dyDescent="0.2">
      <c r="D46" s="12"/>
      <c r="E46" s="9"/>
      <c r="F46" s="9"/>
      <c r="G46" s="13"/>
    </row>
    <row r="51" spans="7:7" x14ac:dyDescent="0.2">
      <c r="G51" s="13"/>
    </row>
    <row r="52" spans="7:7" x14ac:dyDescent="0.2">
      <c r="G52" s="12"/>
    </row>
    <row r="53" spans="7:7" x14ac:dyDescent="0.2">
      <c r="G53" s="13"/>
    </row>
  </sheetData>
  <pageMargins left="0.7" right="0.7" top="0.75" bottom="0.75" header="0.3" footer="0.3"/>
  <pageSetup scale="67" orientation="portrait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OMPA-CMP-1-7 Attachment 1</vt:lpstr>
    </vt:vector>
  </TitlesOfParts>
  <Company>Iberdrola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Schwartz, Jared D</dc:creator>
  <cp:lastModifiedBy>ANGELA BASSANO</cp:lastModifiedBy>
  <cp:lastPrinted>2023-08-29T14:24:27Z</cp:lastPrinted>
  <dcterms:created xsi:type="dcterms:W3CDTF">2023-08-29T00:31:35Z</dcterms:created>
  <dcterms:modified xsi:type="dcterms:W3CDTF">2023-08-29T16:17:56Z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2023-08-29T16:17:56Z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e4c4bf7e-c728-44d6-b1a5-9e91c29cc10b</vt:lpwstr>
  </property>
  <property fmtid="{D5CDD505-2E9C-101B-9397-08002B2CF9AE}" pid="8" name="MSIP_Label_019c027e-33b7-45fc-a572-8ffa5d09ec36_ContentBits">
    <vt:lpwstr>2</vt:lpwstr>
  </property>
</Properties>
</file>